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Hoitokunta\Suunnitelmat\"/>
    </mc:Choice>
  </mc:AlternateContent>
  <xr:revisionPtr revIDLastSave="0" documentId="8_{DDFFBCC4-5C47-4AA5-8664-B5967F32BE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E20" i="1"/>
  <c r="D20" i="1"/>
  <c r="C20" i="1"/>
  <c r="E16" i="1"/>
  <c r="D16" i="1"/>
  <c r="C16" i="1"/>
  <c r="D12" i="1"/>
  <c r="E12" i="1"/>
  <c r="C12" i="1"/>
  <c r="C26" i="1" s="1"/>
  <c r="D26" i="1" l="1"/>
  <c r="E26" i="1"/>
</calcChain>
</file>

<file path=xl/sharedStrings.xml><?xml version="1.0" encoding="utf-8"?>
<sst xmlns="http://schemas.openxmlformats.org/spreadsheetml/2006/main" count="86" uniqueCount="55">
  <si>
    <t>POHJAELÄINNÄYTTEET</t>
  </si>
  <si>
    <t>VESIANALYYSIT</t>
  </si>
  <si>
    <t>3 m</t>
  </si>
  <si>
    <t>KOK-P</t>
  </si>
  <si>
    <t>KOK-Fe</t>
  </si>
  <si>
    <t>ug/l</t>
  </si>
  <si>
    <t>mg/l</t>
  </si>
  <si>
    <t>7 m</t>
  </si>
  <si>
    <t>PISTE</t>
  </si>
  <si>
    <t>Ph</t>
  </si>
  <si>
    <t>15-30</t>
  </si>
  <si>
    <t>11 m</t>
  </si>
  <si>
    <t>O2 mg/l</t>
  </si>
  <si>
    <t>O2 %</t>
  </si>
  <si>
    <t>VÄRI</t>
  </si>
  <si>
    <t>Pt mg/l</t>
  </si>
  <si>
    <t>ALKALITEETTI</t>
  </si>
  <si>
    <t>mmol/l</t>
  </si>
  <si>
    <t>PYHÄJÄRVI</t>
  </si>
  <si>
    <t>PYHÄJOKI</t>
  </si>
  <si>
    <t>SILTA</t>
  </si>
  <si>
    <t>PITKÄKOSKI</t>
  </si>
  <si>
    <t>0,2 m</t>
  </si>
  <si>
    <t>11 m (T=13,2 C)</t>
  </si>
  <si>
    <t>SURV (pun)</t>
  </si>
  <si>
    <t>SURV (muu)</t>
  </si>
  <si>
    <t>POHJA</t>
  </si>
  <si>
    <t>PISTE/ SYVYYS</t>
  </si>
  <si>
    <t>P2/ 3,5 m</t>
  </si>
  <si>
    <t>HIENO LIEJU</t>
  </si>
  <si>
    <t>P2/ 3,1 m</t>
  </si>
  <si>
    <t>P2/ 3,0 m</t>
  </si>
  <si>
    <t>P11/ 3,5 m</t>
  </si>
  <si>
    <t>P11/ 4,0 m</t>
  </si>
  <si>
    <t>P11/ 3,4 m</t>
  </si>
  <si>
    <t>P10/ 4,2 m</t>
  </si>
  <si>
    <t>P10/ 4,7 m</t>
  </si>
  <si>
    <t>P10/ 4,5 m</t>
  </si>
  <si>
    <t>P22/ 3,9 m</t>
  </si>
  <si>
    <t>P22/ 4,3 m</t>
  </si>
  <si>
    <t>KATKA</t>
  </si>
  <si>
    <t>YHT KPL/m2</t>
  </si>
  <si>
    <t>KESKIMÄÄRIN kpl/m2</t>
  </si>
  <si>
    <t>HIEKKA/ KARKEA LIEJU</t>
  </si>
  <si>
    <t>PISTE 19</t>
  </si>
  <si>
    <t>1 m</t>
  </si>
  <si>
    <t>5 m</t>
  </si>
  <si>
    <t>8 m</t>
  </si>
  <si>
    <t>LÄMPÖTILA C</t>
  </si>
  <si>
    <t>PYHÄJÄRVI 7.9.2018</t>
  </si>
  <si>
    <t>P2/ 3-3,5 m</t>
  </si>
  <si>
    <t>P11/ 3,4-4 m</t>
  </si>
  <si>
    <t>P10/ 4,2-4,7 m</t>
  </si>
  <si>
    <t>P22/ 3,9-4,3 m</t>
  </si>
  <si>
    <t>Liite 1 a Vesi- ja pohjaeläimet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</si>
</sst>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0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3" fillId="0" borderId="0" xfId="0" applyFont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1" fontId="1" fillId="0" borderId="17" xfId="0" applyNumberFormat="1" applyFont="1" applyBorder="1"/>
    <xf numFmtId="1" fontId="1" fillId="0" borderId="18" xfId="0" applyNumberFormat="1" applyFont="1" applyBorder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POHJAELIÖSTÖ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Taul1!$C$8</c:f>
              <c:strCache>
                <c:ptCount val="1"/>
                <c:pt idx="0">
                  <c:v>SURV (pun)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(Taul1!$A$12,Taul1!$A$16,Taul1!$A$20,Taul1!$A$24)</c:f>
              <c:strCache>
                <c:ptCount val="4"/>
                <c:pt idx="0">
                  <c:v>P2/ 3-3,5 m</c:v>
                </c:pt>
                <c:pt idx="1">
                  <c:v>P11/ 3,4-4 m</c:v>
                </c:pt>
                <c:pt idx="2">
                  <c:v>P10/ 4,2-4,7 m</c:v>
                </c:pt>
                <c:pt idx="3">
                  <c:v>P22/ 3,9-4,3 m</c:v>
                </c:pt>
              </c:strCache>
            </c:strRef>
          </c:cat>
          <c:val>
            <c:numRef>
              <c:f>(Taul1!$C$12,Taul1!$C$16,Taul1!$C$20,Taul1!$C$24)</c:f>
              <c:numCache>
                <c:formatCode>0</c:formatCode>
                <c:ptCount val="4"/>
                <c:pt idx="0">
                  <c:v>622.71062271062272</c:v>
                </c:pt>
                <c:pt idx="1">
                  <c:v>109.89010989010988</c:v>
                </c:pt>
                <c:pt idx="2">
                  <c:v>146.52014652014651</c:v>
                </c:pt>
                <c:pt idx="3">
                  <c:v>256.41025641025641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C-471D-A496-B7E859362112}"/>
            </c:ext>
          </c:extLst>
        </c:ser>
        <c:ser>
          <c:idx val="1"/>
          <c:order val="1"/>
          <c:tx>
            <c:strRef>
              <c:f>Taul1!$D$8</c:f>
              <c:strCache>
                <c:ptCount val="1"/>
                <c:pt idx="0">
                  <c:v>SURV (muu)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(Taul1!$A$12,Taul1!$A$16,Taul1!$A$20,Taul1!$A$24)</c:f>
              <c:strCache>
                <c:ptCount val="4"/>
                <c:pt idx="0">
                  <c:v>P2/ 3-3,5 m</c:v>
                </c:pt>
                <c:pt idx="1">
                  <c:v>P11/ 3,4-4 m</c:v>
                </c:pt>
                <c:pt idx="2">
                  <c:v>P10/ 4,2-4,7 m</c:v>
                </c:pt>
                <c:pt idx="3">
                  <c:v>P22/ 3,9-4,3 m</c:v>
                </c:pt>
              </c:strCache>
            </c:strRef>
          </c:cat>
          <c:val>
            <c:numRef>
              <c:f>(Taul1!$D$12,Taul1!$D$16,Taul1!$D$20,Taul1!$D$24)</c:f>
              <c:numCache>
                <c:formatCode>0</c:formatCode>
                <c:ptCount val="4"/>
                <c:pt idx="0">
                  <c:v>36.630036630036628</c:v>
                </c:pt>
                <c:pt idx="1">
                  <c:v>36.630036630036628</c:v>
                </c:pt>
                <c:pt idx="2">
                  <c:v>36.630036630036628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C-471D-A496-B7E859362112}"/>
            </c:ext>
          </c:extLst>
        </c:ser>
        <c:ser>
          <c:idx val="2"/>
          <c:order val="2"/>
          <c:tx>
            <c:strRef>
              <c:f>Taul1!$E$8</c:f>
              <c:strCache>
                <c:ptCount val="1"/>
                <c:pt idx="0">
                  <c:v>KATKA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(Taul1!$A$12,Taul1!$A$16,Taul1!$A$20,Taul1!$A$24)</c:f>
              <c:strCache>
                <c:ptCount val="4"/>
                <c:pt idx="0">
                  <c:v>P2/ 3-3,5 m</c:v>
                </c:pt>
                <c:pt idx="1">
                  <c:v>P11/ 3,4-4 m</c:v>
                </c:pt>
                <c:pt idx="2">
                  <c:v>P10/ 4,2-4,7 m</c:v>
                </c:pt>
                <c:pt idx="3">
                  <c:v>P22/ 3,9-4,3 m</c:v>
                </c:pt>
              </c:strCache>
            </c:strRef>
          </c:cat>
          <c:val>
            <c:numRef>
              <c:f>(Taul1!$E$12,Taul1!$E$16,Taul1!$E$20,Taul1!$E$24)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366.30036630036631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C-471D-A496-B7E85936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726128"/>
        <c:axId val="434720552"/>
      </c:barChart>
      <c:catAx>
        <c:axId val="4347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720552"/>
        <c:crosses val="autoZero"/>
        <c:auto val="1"/>
        <c:lblAlgn val="ctr"/>
        <c:lblOffset val="100"/>
        <c:noMultiLvlLbl val="0"/>
      </c:catAx>
      <c:valAx>
        <c:axId val="43472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kpl/m2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72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624416</xdr:colOff>
      <xdr:row>28</xdr:row>
      <xdr:rowOff>85372</xdr:rowOff>
    </xdr:from>
    <xdr:to>
      <xdr:col>5</xdr:col>
      <xdr:colOff>313972</xdr:colOff>
      <xdr:row>43</xdr:row>
      <xdr:rowOff>69850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0"/>
  <sheetViews>
    <sheetView tabSelected="1" zoomScale="90" zoomScaleNormal="90" workbookViewId="0">
      <selection activeCell="B2" sqref="B2"/>
    </sheetView>
  </sheetViews>
  <sheetFormatPr defaultRowHeight="14.4" x14ac:dyDescent="0.3"/>
  <cols>
    <col min="1" max="1" width="20.33203125" customWidth="1"/>
    <col min="2" max="2" width="19.21875" customWidth="1"/>
    <col min="3" max="4" width="10.77734375" customWidth="1"/>
    <col min="10" max="10" width="13.109375" customWidth="1"/>
    <col min="11" max="11" width="20.88671875" customWidth="1"/>
    <col min="15" max="15" width="12" customWidth="1"/>
  </cols>
  <sheetData>
    <row r="2" spans="1:18" x14ac:dyDescent="0.3">
      <c r="B2" s="56" t="s">
        <v>54</v>
      </c>
    </row>
    <row r="4" spans="1:18" ht="21" x14ac:dyDescent="0.4">
      <c r="A4" s="31" t="s">
        <v>0</v>
      </c>
      <c r="J4" s="31" t="s">
        <v>1</v>
      </c>
    </row>
    <row r="6" spans="1:18" ht="18.600000000000001" thickBot="1" x14ac:dyDescent="0.4">
      <c r="A6" s="1" t="s">
        <v>18</v>
      </c>
      <c r="J6" s="1" t="s">
        <v>18</v>
      </c>
    </row>
    <row r="7" spans="1:18" ht="15" thickBot="1" x14ac:dyDescent="0.35">
      <c r="J7" s="11"/>
      <c r="K7" s="12"/>
      <c r="L7" s="13" t="s">
        <v>3</v>
      </c>
      <c r="M7" s="13" t="s">
        <v>4</v>
      </c>
      <c r="N7" s="13"/>
      <c r="O7" s="12"/>
      <c r="P7" s="12"/>
      <c r="Q7" s="12"/>
      <c r="R7" s="14"/>
    </row>
    <row r="8" spans="1:18" ht="15" thickBot="1" x14ac:dyDescent="0.35">
      <c r="A8" s="33" t="s">
        <v>27</v>
      </c>
      <c r="B8" s="34" t="s">
        <v>26</v>
      </c>
      <c r="C8" s="34" t="s">
        <v>24</v>
      </c>
      <c r="D8" s="34" t="s">
        <v>25</v>
      </c>
      <c r="E8" s="35" t="s">
        <v>40</v>
      </c>
      <c r="J8" s="15" t="s">
        <v>8</v>
      </c>
      <c r="K8" s="16">
        <v>43348</v>
      </c>
      <c r="L8" s="17" t="s">
        <v>5</v>
      </c>
      <c r="M8" s="17" t="s">
        <v>6</v>
      </c>
      <c r="N8" s="17" t="s">
        <v>9</v>
      </c>
      <c r="O8" s="18"/>
      <c r="P8" s="18"/>
      <c r="Q8" s="18"/>
      <c r="R8" s="19"/>
    </row>
    <row r="9" spans="1:18" x14ac:dyDescent="0.3">
      <c r="A9" s="38" t="s">
        <v>28</v>
      </c>
      <c r="B9" s="41" t="s">
        <v>29</v>
      </c>
      <c r="C9" s="5">
        <v>5</v>
      </c>
      <c r="D9" s="5"/>
      <c r="E9" s="6"/>
      <c r="J9" s="26">
        <v>2</v>
      </c>
      <c r="K9" s="3" t="s">
        <v>2</v>
      </c>
      <c r="L9" s="3" t="s">
        <v>10</v>
      </c>
      <c r="M9" s="3">
        <v>0.2</v>
      </c>
      <c r="N9" s="3">
        <v>8.4</v>
      </c>
      <c r="O9" s="4"/>
      <c r="P9" s="4"/>
      <c r="Q9" s="4"/>
      <c r="R9" s="27"/>
    </row>
    <row r="10" spans="1:18" ht="15" thickBot="1" x14ac:dyDescent="0.35">
      <c r="A10" s="39" t="s">
        <v>30</v>
      </c>
      <c r="B10" s="37" t="s">
        <v>29</v>
      </c>
      <c r="C10" s="2">
        <v>7</v>
      </c>
      <c r="D10" s="2">
        <v>1</v>
      </c>
      <c r="E10" s="32"/>
      <c r="J10" s="28">
        <v>2</v>
      </c>
      <c r="K10" s="20" t="s">
        <v>7</v>
      </c>
      <c r="L10" s="20">
        <v>15</v>
      </c>
      <c r="M10" s="20">
        <v>0.2</v>
      </c>
      <c r="N10" s="20"/>
      <c r="O10" s="21"/>
      <c r="P10" s="21"/>
      <c r="Q10" s="21"/>
      <c r="R10" s="29"/>
    </row>
    <row r="11" spans="1:18" ht="15" thickBot="1" x14ac:dyDescent="0.35">
      <c r="A11" s="39" t="s">
        <v>31</v>
      </c>
      <c r="B11" s="42" t="s">
        <v>29</v>
      </c>
      <c r="C11" s="21">
        <v>5</v>
      </c>
      <c r="D11" s="21"/>
      <c r="E11" s="29"/>
      <c r="J11" s="11"/>
      <c r="K11" s="12"/>
      <c r="L11" s="13" t="s">
        <v>3</v>
      </c>
      <c r="M11" s="13" t="s">
        <v>4</v>
      </c>
      <c r="N11" s="13"/>
      <c r="O11" s="12" t="s">
        <v>16</v>
      </c>
      <c r="P11" s="12" t="s">
        <v>14</v>
      </c>
      <c r="Q11" s="12"/>
      <c r="R11" s="14"/>
    </row>
    <row r="12" spans="1:18" ht="15" thickBot="1" x14ac:dyDescent="0.35">
      <c r="A12" s="55" t="s">
        <v>50</v>
      </c>
      <c r="B12" s="33" t="s">
        <v>41</v>
      </c>
      <c r="C12" s="43">
        <f>SUM(C9:C11)*10000/273</f>
        <v>622.71062271062272</v>
      </c>
      <c r="D12" s="43">
        <f t="shared" ref="D12:E12" si="0">SUM(D9:D11)*10000/273</f>
        <v>36.630036630036628</v>
      </c>
      <c r="E12" s="44">
        <f t="shared" si="0"/>
        <v>0</v>
      </c>
      <c r="J12" s="15" t="s">
        <v>8</v>
      </c>
      <c r="K12" s="16">
        <v>43351</v>
      </c>
      <c r="L12" s="17" t="s">
        <v>5</v>
      </c>
      <c r="M12" s="17" t="s">
        <v>6</v>
      </c>
      <c r="N12" s="17" t="s">
        <v>9</v>
      </c>
      <c r="O12" s="17" t="s">
        <v>17</v>
      </c>
      <c r="P12" s="17" t="s">
        <v>15</v>
      </c>
      <c r="Q12" s="17" t="s">
        <v>12</v>
      </c>
      <c r="R12" s="23" t="s">
        <v>13</v>
      </c>
    </row>
    <row r="13" spans="1:18" x14ac:dyDescent="0.3">
      <c r="A13" s="38" t="s">
        <v>32</v>
      </c>
      <c r="B13" s="41" t="s">
        <v>29</v>
      </c>
      <c r="C13" s="5">
        <v>1</v>
      </c>
      <c r="D13" s="5"/>
      <c r="E13" s="6"/>
      <c r="J13" s="26">
        <v>18</v>
      </c>
      <c r="K13" s="3" t="s">
        <v>2</v>
      </c>
      <c r="L13" s="3"/>
      <c r="M13" s="3"/>
      <c r="N13" s="3"/>
      <c r="O13" s="4"/>
      <c r="P13" s="4"/>
      <c r="Q13" s="4">
        <v>14.1</v>
      </c>
      <c r="R13" s="27">
        <v>134</v>
      </c>
    </row>
    <row r="14" spans="1:18" ht="15" thickBot="1" x14ac:dyDescent="0.35">
      <c r="A14" s="39" t="s">
        <v>33</v>
      </c>
      <c r="B14" s="37" t="s">
        <v>29</v>
      </c>
      <c r="C14" s="2"/>
      <c r="D14" s="2">
        <v>1</v>
      </c>
      <c r="E14" s="32"/>
      <c r="J14" s="7">
        <v>18</v>
      </c>
      <c r="K14" s="8" t="s">
        <v>23</v>
      </c>
      <c r="L14" s="8">
        <v>30</v>
      </c>
      <c r="M14" s="8">
        <v>0.2</v>
      </c>
      <c r="N14" s="8">
        <v>8.4</v>
      </c>
      <c r="O14" s="9">
        <v>0.41</v>
      </c>
      <c r="P14" s="9">
        <v>20</v>
      </c>
      <c r="Q14" s="9">
        <v>12.8</v>
      </c>
      <c r="R14" s="10">
        <v>122</v>
      </c>
    </row>
    <row r="15" spans="1:18" ht="15" thickBot="1" x14ac:dyDescent="0.35">
      <c r="A15" s="39" t="s">
        <v>34</v>
      </c>
      <c r="B15" s="42" t="s">
        <v>29</v>
      </c>
      <c r="C15" s="21">
        <v>2</v>
      </c>
      <c r="D15" s="21"/>
      <c r="E15" s="29"/>
    </row>
    <row r="16" spans="1:18" ht="18.600000000000001" thickBot="1" x14ac:dyDescent="0.4">
      <c r="A16" s="55" t="s">
        <v>51</v>
      </c>
      <c r="B16" s="33" t="s">
        <v>41</v>
      </c>
      <c r="C16" s="43">
        <f>SUM(C13:C15)*10000/273</f>
        <v>109.89010989010988</v>
      </c>
      <c r="D16" s="43">
        <f t="shared" ref="D16" si="1">SUM(D13:D15)*10000/273</f>
        <v>36.630036630036628</v>
      </c>
      <c r="E16" s="44">
        <f t="shared" ref="E16" si="2">SUM(E13:E15)*10000/273</f>
        <v>0</v>
      </c>
      <c r="J16" s="24" t="s">
        <v>19</v>
      </c>
      <c r="K16" s="21"/>
      <c r="L16" s="21"/>
      <c r="M16" s="21"/>
      <c r="N16" s="21"/>
    </row>
    <row r="17" spans="1:14" x14ac:dyDescent="0.3">
      <c r="A17" s="38" t="s">
        <v>35</v>
      </c>
      <c r="B17" s="41" t="s">
        <v>29</v>
      </c>
      <c r="C17" s="5">
        <v>1</v>
      </c>
      <c r="D17" s="5"/>
      <c r="E17" s="6"/>
      <c r="J17" s="11"/>
      <c r="K17" s="12"/>
      <c r="L17" s="13" t="s">
        <v>3</v>
      </c>
      <c r="M17" s="13" t="s">
        <v>4</v>
      </c>
      <c r="N17" s="25"/>
    </row>
    <row r="18" spans="1:14" ht="15" thickBot="1" x14ac:dyDescent="0.35">
      <c r="A18" s="39" t="s">
        <v>36</v>
      </c>
      <c r="B18" s="37" t="s">
        <v>29</v>
      </c>
      <c r="C18" s="2">
        <v>1</v>
      </c>
      <c r="D18" s="2"/>
      <c r="E18" s="32"/>
      <c r="J18" s="15" t="s">
        <v>8</v>
      </c>
      <c r="K18" s="16">
        <v>43348</v>
      </c>
      <c r="L18" s="17" t="s">
        <v>5</v>
      </c>
      <c r="M18" s="17" t="s">
        <v>6</v>
      </c>
      <c r="N18" s="23" t="s">
        <v>9</v>
      </c>
    </row>
    <row r="19" spans="1:14" ht="15" thickBot="1" x14ac:dyDescent="0.35">
      <c r="A19" s="39" t="s">
        <v>37</v>
      </c>
      <c r="B19" s="42" t="s">
        <v>29</v>
      </c>
      <c r="C19" s="21">
        <v>2</v>
      </c>
      <c r="D19" s="21">
        <v>1</v>
      </c>
      <c r="E19" s="29"/>
      <c r="J19" s="26" t="s">
        <v>20</v>
      </c>
      <c r="K19" s="3" t="s">
        <v>22</v>
      </c>
      <c r="L19" s="3">
        <v>15</v>
      </c>
      <c r="M19" s="3">
        <v>0.2</v>
      </c>
      <c r="N19" s="30">
        <v>8.4</v>
      </c>
    </row>
    <row r="20" spans="1:14" ht="15" thickBot="1" x14ac:dyDescent="0.35">
      <c r="A20" s="55" t="s">
        <v>52</v>
      </c>
      <c r="B20" s="33" t="s">
        <v>41</v>
      </c>
      <c r="C20" s="43">
        <f>SUM(C17:C19)*10000/273</f>
        <v>146.52014652014651</v>
      </c>
      <c r="D20" s="43">
        <f t="shared" ref="D20" si="3">SUM(D17:D19)*10000/273</f>
        <v>36.630036630036628</v>
      </c>
      <c r="E20" s="44">
        <f t="shared" ref="E20" si="4">SUM(E17:E19)*10000/273</f>
        <v>0</v>
      </c>
      <c r="J20" s="7" t="s">
        <v>21</v>
      </c>
      <c r="K20" s="8" t="s">
        <v>22</v>
      </c>
      <c r="L20" s="8" t="s">
        <v>10</v>
      </c>
      <c r="M20" s="8">
        <v>0.2</v>
      </c>
      <c r="N20" s="22">
        <v>7.9</v>
      </c>
    </row>
    <row r="21" spans="1:14" x14ac:dyDescent="0.3">
      <c r="A21" s="40" t="s">
        <v>38</v>
      </c>
      <c r="B21" s="36" t="s">
        <v>43</v>
      </c>
      <c r="C21" s="4">
        <v>4</v>
      </c>
      <c r="D21" s="4"/>
      <c r="E21" s="27">
        <v>2</v>
      </c>
    </row>
    <row r="22" spans="1:14" x14ac:dyDescent="0.3">
      <c r="A22" s="39" t="s">
        <v>39</v>
      </c>
      <c r="B22" s="37" t="s">
        <v>43</v>
      </c>
      <c r="C22" s="2">
        <v>2</v>
      </c>
      <c r="D22" s="2"/>
      <c r="E22" s="32">
        <v>1</v>
      </c>
    </row>
    <row r="23" spans="1:14" ht="15" thickBot="1" x14ac:dyDescent="0.35">
      <c r="A23" s="39" t="s">
        <v>38</v>
      </c>
      <c r="B23" s="42" t="s">
        <v>43</v>
      </c>
      <c r="C23" s="21">
        <v>1</v>
      </c>
      <c r="D23" s="21"/>
      <c r="E23" s="29">
        <v>7</v>
      </c>
    </row>
    <row r="24" spans="1:14" ht="21.6" thickBot="1" x14ac:dyDescent="0.45">
      <c r="A24" s="55" t="s">
        <v>53</v>
      </c>
      <c r="B24" s="33" t="s">
        <v>41</v>
      </c>
      <c r="C24" s="43">
        <f>SUM(C21:C23)*10000/273</f>
        <v>256.41025641025641</v>
      </c>
      <c r="D24" s="43">
        <f t="shared" ref="D24" si="5">SUM(D21:D23)*10000/273</f>
        <v>0</v>
      </c>
      <c r="E24" s="44">
        <f t="shared" ref="E24" si="6">SUM(E21:E23)*10000/273</f>
        <v>366.30036630036631</v>
      </c>
      <c r="J24" s="31" t="s">
        <v>49</v>
      </c>
    </row>
    <row r="25" spans="1:14" ht="15" thickBot="1" x14ac:dyDescent="0.35">
      <c r="J25" s="50" t="s">
        <v>44</v>
      </c>
      <c r="K25" s="51" t="s">
        <v>48</v>
      </c>
    </row>
    <row r="26" spans="1:14" x14ac:dyDescent="0.3">
      <c r="B26" s="45" t="s">
        <v>42</v>
      </c>
      <c r="C26" s="46">
        <f>(C12+C16+C20+C24)/4</f>
        <v>283.88278388278388</v>
      </c>
      <c r="D26" s="46">
        <f t="shared" ref="D26:E26" si="7">(D12+D16+D20+D24)/4</f>
        <v>27.472527472527471</v>
      </c>
      <c r="E26" s="46">
        <f t="shared" si="7"/>
        <v>91.575091575091577</v>
      </c>
      <c r="J26" s="52" t="s">
        <v>45</v>
      </c>
      <c r="K26" s="47">
        <v>13</v>
      </c>
    </row>
    <row r="27" spans="1:14" x14ac:dyDescent="0.3">
      <c r="J27" s="53" t="s">
        <v>2</v>
      </c>
      <c r="K27" s="48">
        <v>13.1</v>
      </c>
    </row>
    <row r="28" spans="1:14" x14ac:dyDescent="0.3">
      <c r="J28" s="53" t="s">
        <v>46</v>
      </c>
      <c r="K28" s="48">
        <v>13.6</v>
      </c>
    </row>
    <row r="29" spans="1:14" x14ac:dyDescent="0.3">
      <c r="J29" s="53" t="s">
        <v>47</v>
      </c>
      <c r="K29" s="48">
        <v>13.6</v>
      </c>
    </row>
    <row r="30" spans="1:14" ht="15" thickBot="1" x14ac:dyDescent="0.35">
      <c r="J30" s="54" t="s">
        <v>11</v>
      </c>
      <c r="K30" s="49">
        <v>13.6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Lappia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Niemitalo Vesa</dc:creator>
  <cp:lastModifiedBy>OMISTAJA</cp:lastModifiedBy>
  <dcterms:created xsi:type="dcterms:W3CDTF">2018-10-25T18:55:11Z</dcterms:created>
  <dcterms:modified xsi:type="dcterms:W3CDTF">2021-09-28T14:39:16Z</dcterms:modified>
</cp:coreProperties>
</file>